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/>
  <workbookProtection workbookPassword="C7EB" lockStructure="1"/>
  <bookViews>
    <workbookView xWindow="0" yWindow="0" windowWidth="23040" windowHeight="9252"/>
  </bookViews>
  <sheets>
    <sheet name="Бланк заказа фасадов" sheetId="4" r:id="rId1"/>
    <sheet name="Список декоров фасады" sheetId="6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4" l="1"/>
  <c r="K13" i="4" l="1"/>
  <c r="K12" i="4"/>
  <c r="K11" i="4"/>
  <c r="K10" i="4"/>
  <c r="K9" i="4"/>
  <c r="K8" i="4"/>
  <c r="K7" i="4"/>
  <c r="E39" i="4" l="1"/>
  <c r="M6" i="4" s="1"/>
  <c r="N6" i="4" s="1"/>
  <c r="F15" i="4" l="1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14" i="4"/>
  <c r="F39" i="4" l="1"/>
  <c r="M12" i="4" l="1"/>
  <c r="N12" i="4" s="1"/>
  <c r="M11" i="4"/>
  <c r="N11" i="4" s="1"/>
  <c r="M10" i="4"/>
  <c r="N10" i="4" s="1"/>
  <c r="M9" i="4"/>
  <c r="N9" i="4" s="1"/>
  <c r="M8" i="4"/>
  <c r="N8" i="4" s="1"/>
  <c r="M7" i="4"/>
  <c r="N7" i="4" s="1"/>
  <c r="M13" i="4"/>
  <c r="N13" i="4" s="1"/>
  <c r="N15" i="4" l="1"/>
  <c r="G39" i="4" s="1"/>
</calcChain>
</file>

<file path=xl/sharedStrings.xml><?xml version="1.0" encoding="utf-8"?>
<sst xmlns="http://schemas.openxmlformats.org/spreadsheetml/2006/main" count="140" uniqueCount="118">
  <si>
    <t>Дата составления заявки:</t>
  </si>
  <si>
    <t>Заказчик:</t>
  </si>
  <si>
    <t>кол-во</t>
  </si>
  <si>
    <t>Наименование позиции</t>
  </si>
  <si>
    <t>сумма</t>
  </si>
  <si>
    <t>шт</t>
  </si>
  <si>
    <t>Бланк заказа фасадов</t>
  </si>
  <si>
    <t>Декор:</t>
  </si>
  <si>
    <t>Размеры готовых деталей:</t>
  </si>
  <si>
    <t>№</t>
  </si>
  <si>
    <t>Высота</t>
  </si>
  <si>
    <t>Ширина</t>
  </si>
  <si>
    <t>Кол-во</t>
  </si>
  <si>
    <t>Петли</t>
  </si>
  <si>
    <r>
      <t>S,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</si>
  <si>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Примечание</t>
  </si>
  <si>
    <t>Всего</t>
  </si>
  <si>
    <t>Телефон:</t>
  </si>
  <si>
    <t>Заказ принял</t>
  </si>
  <si>
    <t>PerfectSense Smart 2800х1220х18мм Белый кремовый R006 MS(мат)/R006 ST7 Эггер P1</t>
  </si>
  <si>
    <t>PerfectSense Smart 2800х1220х18мм Белый натуральный R007 MS(мат)/R007 ST7 Эггер P1</t>
  </si>
  <si>
    <t xml:space="preserve">PerfectSense Smart 2800х1220х18мм Зелёный кипарис R016 MS(мат)/R016 ST7 Эггер P1 </t>
  </si>
  <si>
    <t>PerfectSense Smart 2800х1220х18мм Молочно-серый R008 MS(мат)/R008 ST7 Эггер P1</t>
  </si>
  <si>
    <t>PerfectSense Smart 2800х1220х18мм Тёплый серый R009 MS(мат)/R009 ST7 Эггер P1</t>
  </si>
  <si>
    <t>PerfectSense Top 2800х1220х18мм Абрикос нюд U232 TM9/ST9 (матовый) Эггер P2</t>
  </si>
  <si>
    <t>PerfectSense Top 2800х1220х18мм Белый премиум W1000 TM9/ST9 (матовый) Эггер P2</t>
  </si>
  <si>
    <t>PerfectSense Top 2800х1220х18мм Дакар серый U717 TM9/ST9 (матовый) Эггер P2</t>
  </si>
  <si>
    <t>PerfectSense Top 2800х1220х18мм Диамант U963 TM9/ST9 (матовый) Эггер P2</t>
  </si>
  <si>
    <t>PerfectSense Top 2800х1220х18мм Жёлтый песок U125 TM9/ST9 (матовый) Эггер P2</t>
  </si>
  <si>
    <t>PerfectSense Top 2800х1220х18мм Зеленый еловый U699 TM9/ST9 (матовый) Эггер P2</t>
  </si>
  <si>
    <t>PerfectSense Top 2800х1220х18мм Зеленый оливковый U640 TM9/ST9 (матовый) Эггер P2</t>
  </si>
  <si>
    <t>PerfectSense Top 2800х1220х18мм Зеленый фисташковый U608 TM9/ST9 (матовый) Эггер P2</t>
  </si>
  <si>
    <t>PerfectSense Top 2800х1220х18мм Красно-коричневый U335 TM9/ST9 (матовый) Эггер P2</t>
  </si>
  <si>
    <t>PerfectSense Top 2800х1220х18мм Лиловый U420 TM9/ST9 (матовый) Эггер P2</t>
  </si>
  <si>
    <t>PerfectSense Top 2800х1220х18мм Оникс серый U960 TM9/ST9 (матовый) Эггер P2</t>
  </si>
  <si>
    <t>PerfectSense Top 2800х1220х18мм Серая галька U201 TM9/ST9 (матовый) Эггер P2</t>
  </si>
  <si>
    <t>PerfectSense Top 2800х1220х18мм Серо-коричневый темный U740 TM9/ST9 (матовый) Эггер P2</t>
  </si>
  <si>
    <t>PerfectSense Top 2800х1220х18мм Серый монументальный U780 TM9/ST9 (матовый) Эггер P2</t>
  </si>
  <si>
    <t>PerfectSense Top 2800х1220х18мм Серый уголь U968 TM9/ST9 (матовый) Эггер P2</t>
  </si>
  <si>
    <t>PerfectSense Top 2800х1220х18мм Синий балтийский U545 TM9/ST9 (матовый) Эггер P2</t>
  </si>
  <si>
    <t>PerfectSense Top 2800х1220х18мм Синий космос U575 TM9/ST9 (матовый) Эггер P2</t>
  </si>
  <si>
    <t>PerfectSense Top 2800х1220х18мм Синий океан U565 TM9/ST9 (матовый) Эггер P2</t>
  </si>
  <si>
    <t>PerfectSense Top 2800х1220х18мм Черный U999 TM9/ST9 (матовый) Эггер P2</t>
  </si>
  <si>
    <t>PerfectSense Top 2800х1220х18мм Ярко-серый U750 TM9/ST9 (матовый) Эггер P2</t>
  </si>
  <si>
    <t>ЛМДФ Лак PS 2800х2070х18мм Белый Альпийский  W1100 ST9/РМ (матовый) S-Folie  Эггер</t>
  </si>
  <si>
    <t>ЛМДФ Лак PerfectSense Е1 MDF-ST CE 2800х2070х18мм.Белый премиум  W1000 ST9/РМ (матовый) S-Folie  Эгг</t>
  </si>
  <si>
    <t>ЛМДФ Лак PS 2800х2070х18мм Зеленый камень U665 РМ/ST9 (матовый) Эггер</t>
  </si>
  <si>
    <t>ЛМДФ Лак PS 2800х2070х18мм Индиго синий U599 ST9/РМ (матовый) S-Folie  Эггер</t>
  </si>
  <si>
    <t>ЛМДФ Лак PS 2800х2070х18мм Кашемир серый  U702 ST9/РМ (матовый) S-Folie  Эггер</t>
  </si>
  <si>
    <t xml:space="preserve">ЛМДФ Лак PS 2800х2070х18мм Красный гранат U399 STPM/ST9 Эггер </t>
  </si>
  <si>
    <t xml:space="preserve">ЛМДФ Лак PS 2800х2070х18мм Оникс серый U960 TM9 Эггер </t>
  </si>
  <si>
    <t>ЛМДФ Лак PerfectSense Е1 MDF-ST CE 2800х2070х18мм.Светло-серый U708 ST9/РМ (матовый) S-Folie  Эггер</t>
  </si>
  <si>
    <t xml:space="preserve">ЛМДФ Лак PS 2800х2070х18мм Серый асфальт U732 ST9/РМ (матовый)  Эггер </t>
  </si>
  <si>
    <t>ЛМДФ Лак PerfectSense Е1 MDF-ST CE 2800х2070х18мм.Серый камень U727 ST9/РМ (матовый) S-Folie  Эггер</t>
  </si>
  <si>
    <t>ЛМДФ Лак PS 2800х2070х18мм Черный графит  U961 ST9/РМ (матовый)  Эггер</t>
  </si>
  <si>
    <t>ЛМДФ Лак PerfectSense Е1 MDF-ST CE 2800х2070х18мм.Черный фон  U999 ST9/РМ (матовый) S-Folie  Эггер</t>
  </si>
  <si>
    <t>ЛДСП 16мм Белый Премиум W1000 ML03 ST38  Э тис</t>
  </si>
  <si>
    <t>ЛДСП 16мм Дуб Сакраменто коричневый Н1142 ST36 Э 9</t>
  </si>
  <si>
    <t>ЛДСП 16мм Дуб Чарльстон тёмно-коричневый Н3154 ST36  Э</t>
  </si>
  <si>
    <t xml:space="preserve">ЛДСП 16мм Лес чёрный U998 ST38  Э тис </t>
  </si>
  <si>
    <t>ЛДСП 16мм Ясень Наварра Н1250  ML02 SТ36 Э тис.</t>
  </si>
  <si>
    <t>ЛМДФ 16мм Белый Премиум W1000 ST38  Э тис</t>
  </si>
  <si>
    <t>ЛДСП 16мм Дуб Галифакс белый  Н1176 ST37  Э</t>
  </si>
  <si>
    <t>ЛДСП 16мм Дуб Галифакс натуральный Н1180 ST37 Э</t>
  </si>
  <si>
    <t>ЛДСП 16мм Дуб Галифакс олово Н3176 ST37  Э</t>
  </si>
  <si>
    <t>ЛДСП 16мм Дуб Галифакс табак Н1181 ST37 Э</t>
  </si>
  <si>
    <t>ЛДСП 16мм Дуб Гладстоун песочный Н3309  ML02 SТ28 Э тис.</t>
  </si>
  <si>
    <t>ЛДСП 16мм  Дуб Гладстоун табак Н3325  ML02 SТ28 Э тис.</t>
  </si>
  <si>
    <t>ЛДСП 16мм Дуб Давенпорт натуральный светлый Н3359 ST32 Э 10</t>
  </si>
  <si>
    <t>ЛДСП 16мм Дуб Каселла коричневый Н1386 ST40 Э 10</t>
  </si>
  <si>
    <t>ЛДСП 16мм Дуб Каселла натуральный Н1385 ST40 Э 10</t>
  </si>
  <si>
    <t>ЛДСП 16мм Дуб Каселла натуральный светлый Н1367 ST40 Э 10</t>
  </si>
  <si>
    <t>ЛДСП 16мм Дуб Кунео коричневый Н3317 SТ28 Э 10</t>
  </si>
  <si>
    <t xml:space="preserve">ЛДСП 16мм Дуб Шерман антрацит Н1346 ST32 Э тис </t>
  </si>
  <si>
    <t xml:space="preserve">ЛДСП 16мм Дуб Шерман коньяк коричневый Н1344 ST32 Э тис </t>
  </si>
  <si>
    <t xml:space="preserve">ЛМДФ 16мм Дуб Каселла коричневый Н1386 ST40 Э </t>
  </si>
  <si>
    <t>Мебельная плита Duco 2440х1830х16мм Лунд-1461 тис Ur-Урбан гр.d1 Слотекс</t>
  </si>
  <si>
    <t>Мебельная плита Duco 2440х1830х16мм Невадский дуб-7249 тис Ar-Альберо гр.d1 Слотекс</t>
  </si>
  <si>
    <t>Мебельная плита Duco 2440х1830х18мм Дуб Соубери лайт-7141 тис Ar-Альберо гр.d1 Слотекс</t>
  </si>
  <si>
    <t>Мебельная плита Duco 2440х1830х18мм Дуб Соубери серый-7144 тис Ar-Альберо гр.d1 Слотекс</t>
  </si>
  <si>
    <t>Мебельная плита Duco 2440х1830х18мм Миндальный молокай-7193 тис Ar-Альберо гр.d1 Слотекс</t>
  </si>
  <si>
    <t>Мебельная плита Duco 2440х1830х18мм Минерал-1061 тис Ur-Урбан гр.d1 Слотекс</t>
  </si>
  <si>
    <t>Мебельная плита Duco 2440х1830х18мм Польвере-7515 тис Ur-Урбан гр.d1 Слотекс</t>
  </si>
  <si>
    <t>Мебельная плита Duco 2440х1830х18мм Шервуд-1061 тис Ar-Альберо гр.d1 Слотекс</t>
  </si>
  <si>
    <t>Мебельная плита Duco 2440х1830х18мм Ардженто бьянко-8702 тис Ur-Урбан гр.d2 Слотекс</t>
  </si>
  <si>
    <t>Мебельная плита Duco 2440х1830х18мм Бенато лайт-8710 тис Bc-Букле гр.d2 Слотекс</t>
  </si>
  <si>
    <t xml:space="preserve">Мебельная плита Duco 2440х1830х18мм Драгоценный камень-1020 тис Ur-Урбан гр.d2 Слотекс. </t>
  </si>
  <si>
    <t>Мебельная плита Duco 2440х1830х18мм Дуб Ноэль-8717 тис Ar-Альберо гр.d2 Слотекс</t>
  </si>
  <si>
    <t>Мебельная плита Duco 2440х1830х18мм Остуни-8705 тис Ur-Урбан гр.d2 Слотекс</t>
  </si>
  <si>
    <t>Мебельная плита Duco 2440х1830х18мм Пьетро Ардженто-1479 тис Ur-Урбан гр.d2 Слотекс</t>
  </si>
  <si>
    <t>Мебельная плита Duco 2440х1830х18мм Фьорд-7648 тис Ur-Урбан гр.d2 Слотекс</t>
  </si>
  <si>
    <t>Мебельная плита Duco 2440х1830х18мм Честерский дуб-8716 тис Ar-Альберо гр.d2 Слотекс</t>
  </si>
  <si>
    <t>Мебельная плита Duco 2440х1830х18мм (влаг.) Бамбуковая ткань-8712 тис Bc-Букле гр.d3 Слотекс</t>
  </si>
  <si>
    <t>Мебельная плита Duco 2440х1830х18мм (влаг.) Матрица-8709 тис Ur-Урбан гр.d3 Слотекс</t>
  </si>
  <si>
    <t>Мебельная плита Duco 2440х1830х18мм (влаг.) Океанская сосна-8715 тис Ar-Альберо гр.d3 Слотекс</t>
  </si>
  <si>
    <t>Мебельная плита Duco 2440х1830х18мм (влаг.) Риверстоун-8707 тис Ur-Урбан гр.d3 Слотекс</t>
  </si>
  <si>
    <t>Мебельная плита Duco 2440х1830х18мм (влаг.) Рокстоун-8703 тис St-Штукатурка гр.d3 Слотекс</t>
  </si>
  <si>
    <t>Мебельная плита Duco 2440х1830х18мм (влаг.) Скандинавский-8726 тис Ar-Альберо гр.d3 Слотекс</t>
  </si>
  <si>
    <t>Мебельная плита Duco 2440х1830х18мм (влаг.) Старинная медь-8721 тис Ur-Урбан гр.d3 Слотекс</t>
  </si>
  <si>
    <t xml:space="preserve">Филвуд </t>
  </si>
  <si>
    <t>Коллекция:</t>
  </si>
  <si>
    <t>Подпись</t>
  </si>
  <si>
    <t>Сумма</t>
  </si>
  <si>
    <t>Дуко_1</t>
  </si>
  <si>
    <t>Дуко_2</t>
  </si>
  <si>
    <t>Дуко_3</t>
  </si>
  <si>
    <t>PerfectSense_Matt</t>
  </si>
  <si>
    <t>PerfectSense_Top</t>
  </si>
  <si>
    <t>PerfectSense_Smart</t>
  </si>
  <si>
    <t>Филвуд</t>
  </si>
  <si>
    <t>Фрезеровка отверстия под петлю ФАСАДЫ</t>
  </si>
  <si>
    <t>цена розн</t>
  </si>
  <si>
    <t>Стоимость Дуко 1</t>
  </si>
  <si>
    <t>Стоимость Дуко 2</t>
  </si>
  <si>
    <t>Стоимость Дуко 3</t>
  </si>
  <si>
    <t>ед изм</t>
  </si>
  <si>
    <t>м2</t>
  </si>
  <si>
    <t>Общая сумма заказа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</si>
</sst>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2"/>
      <color rgb="FF0066CC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0" xfId="0" applyFill="1"/>
    <xf numFmtId="0" fontId="0" fillId="0" borderId="0" xfId="0" applyFill="1" applyBorder="1"/>
    <xf numFmtId="0" fontId="0" fillId="0" borderId="0" xfId="0" applyFill="1" applyAlignment="1"/>
    <xf numFmtId="0" fontId="0" fillId="0" borderId="0" xfId="0" applyFont="1"/>
    <xf numFmtId="0" fontId="1" fillId="0" borderId="0" xfId="0" applyFont="1" applyAlignment="1">
      <alignment vertical="top"/>
    </xf>
    <xf numFmtId="0" fontId="0" fillId="0" borderId="1" xfId="0" applyBorder="1" applyAlignment="1"/>
    <xf numFmtId="0" fontId="6" fillId="0" borderId="6" xfId="1" applyNumberFormat="1" applyFont="1" applyBorder="1" applyAlignment="1">
      <alignment wrapText="1"/>
    </xf>
    <xf numFmtId="0" fontId="6" fillId="0" borderId="7" xfId="1" applyNumberFormat="1" applyFont="1" applyBorder="1" applyAlignment="1">
      <alignment wrapText="1"/>
    </xf>
    <xf numFmtId="0" fontId="6" fillId="0" borderId="8" xfId="1" applyNumberFormat="1" applyFont="1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3" xfId="0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_Список декоров фасады" xfId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66CC"/>
      <color rgb="FF3333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1311275</xdr:colOff>
      <xdr:row>1</xdr:row>
      <xdr:rowOff>31750</xdr:rowOff>
    </xdr:from>
    <xdr:to>
      <xdr:col>7</xdr:col>
      <xdr:colOff>3062503</xdr:colOff>
      <xdr:row>2</xdr:row>
      <xdr:rowOff>413482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0400" y="222250"/>
          <a:ext cx="1751228" cy="581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Дуко_1" displayName="Дуко_1" ref="A7:A15" totalsRowShown="0" headerRowDxfId="41" dataDxfId="39" headerRowBorderDxfId="40" tableBorderDxfId="38" totalsRowBorderDxfId="37" headerRowCellStyle="Обычный_Список декоров фасады" dataCellStyle="Обычный_Список декоров фасады">
  <autoFilter ref="A7:A15"/>
  <tableColumns count="1">
    <tableColumn id="1" name="Дуко_1" dataDxfId="36" dataCellStyle="Обычный_Список декоров фасады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Дуко_2" displayName="Дуко_2" ref="C7:C15" totalsRowShown="0" headerRowDxfId="35" dataDxfId="33" headerRowBorderDxfId="34" tableBorderDxfId="32" totalsRowBorderDxfId="31" headerRowCellStyle="Обычный_Список декоров фасады" dataCellStyle="Обычный_Список декоров фасады">
  <autoFilter ref="C7:C15"/>
  <tableColumns count="1">
    <tableColumn id="1" name="Дуко_2" dataDxfId="30" dataCellStyle="Обычный_Список декоров фасады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Дуко_3" displayName="Дуко_3" ref="E7:E14" totalsRowShown="0" headerRowDxfId="29" dataDxfId="27" headerRowBorderDxfId="28" tableBorderDxfId="26" totalsRowBorderDxfId="25" headerRowCellStyle="Обычный_Список декоров фасады" dataCellStyle="Обычный_Список декоров фасады">
  <autoFilter ref="E7:E14"/>
  <tableColumns count="1">
    <tableColumn id="1" name="Дуко_3" dataDxfId="24" dataCellStyle="Обычный_Список декоров фасады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PerfectSense_Matt" displayName="PerfectSense_Matt" ref="G7:G19" totalsRowShown="0" headerRowDxfId="23" dataDxfId="21" headerRowBorderDxfId="22" tableBorderDxfId="20" totalsRowBorderDxfId="19" headerRowCellStyle="Обычный_Список декоров фасады" dataCellStyle="Обычный_Список декоров фасады">
  <autoFilter ref="G7:G19"/>
  <tableColumns count="1">
    <tableColumn id="1" name="PerfectSense_Matt" dataDxfId="18" dataCellStyle="Обычный_Список декоров фасады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PerfectSense_Top" displayName="PerfectSense_Top" ref="I7:I27" totalsRowShown="0" headerRowDxfId="17" dataDxfId="15" headerRowBorderDxfId="16" tableBorderDxfId="14" totalsRowBorderDxfId="13" headerRowCellStyle="Обычный_Список декоров фасады" dataCellStyle="Обычный_Список декоров фасады">
  <autoFilter ref="I7:I27"/>
  <tableColumns count="1">
    <tableColumn id="1" name="PerfectSense_Top" dataDxfId="12" dataCellStyle="Обычный_Список декоров фасады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PerfectSense_Smart" displayName="PerfectSense_Smart" ref="K7:K12" totalsRowShown="0" headerRowDxfId="11" dataDxfId="9" headerRowBorderDxfId="10" tableBorderDxfId="8" totalsRowBorderDxfId="7" headerRowCellStyle="Обычный_Список декоров фасады" dataCellStyle="Обычный_Список декоров фасады">
  <autoFilter ref="K7:K12"/>
  <tableColumns count="1">
    <tableColumn id="1" name="PerfectSense_Smart" dataDxfId="6" dataCellStyle="Обычный_Список декоров фасады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Филвуд" displayName="Филвуд" ref="M7:M27" totalsRowShown="0" headerRowDxfId="5" dataDxfId="3" headerRowBorderDxfId="4" tableBorderDxfId="2" totalsRowBorderDxfId="1" headerRowCellStyle="Обычный_Список декоров фасады" dataCellStyle="Обычный_Список декоров фасады">
  <autoFilter ref="M7:M27"/>
  <tableColumns count="1">
    <tableColumn id="1" name="Филвуд" dataDxfId="0" dataCellStyle="Обычный_Список декоров фасады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2"/>
  <sheetViews>
    <sheetView tabSelected="1" zoomScaleNormal="100" workbookViewId="0">
      <selection activeCell="H46" sqref="H46"/>
    </sheetView>
  </sheetViews>
  <sheetFormatPr defaultRowHeight="14.4" x14ac:dyDescent="0.3"/>
  <cols>
    <col min="6" max="7" width="11.5546875" customWidth="1"/>
    <col min="8" max="8" width="46" customWidth="1"/>
    <col min="10" max="10" width="40.6640625" hidden="1" customWidth="1"/>
    <col min="11" max="11" width="10.88671875" hidden="1" customWidth="1"/>
    <col min="12" max="14" width="0" hidden="1" customWidth="1"/>
  </cols>
  <sheetData>
    <row r="2" spans="1:14" ht="15.6" x14ac:dyDescent="0.3">
      <c r="A2" s="3" t="s">
        <v>6</v>
      </c>
    </row>
    <row r="3" spans="1:14" ht="35.25" customHeight="1" x14ac:dyDescent="0.3"/>
    <row r="4" spans="1:14" x14ac:dyDescent="0.3">
      <c r="A4" t="s">
        <v>0</v>
      </c>
      <c r="D4" s="24"/>
      <c r="E4" s="24"/>
      <c r="F4" s="24"/>
      <c r="G4" s="24"/>
      <c r="J4" t="s">
        <v>3</v>
      </c>
      <c r="K4" t="s">
        <v>111</v>
      </c>
      <c r="L4" t="s">
        <v>115</v>
      </c>
      <c r="M4" t="s">
        <v>2</v>
      </c>
      <c r="N4" t="s">
        <v>4</v>
      </c>
    </row>
    <row r="5" spans="1:14" x14ac:dyDescent="0.3">
      <c r="A5" t="s">
        <v>1</v>
      </c>
      <c r="B5" s="8"/>
      <c r="C5" s="25"/>
      <c r="D5" s="25"/>
      <c r="E5" s="25"/>
      <c r="F5" s="25"/>
      <c r="G5" s="25"/>
      <c r="H5" s="6" t="s">
        <v>101</v>
      </c>
      <c r="J5" s="5"/>
    </row>
    <row r="6" spans="1:14" x14ac:dyDescent="0.3">
      <c r="A6" t="s">
        <v>17</v>
      </c>
      <c r="B6" s="8"/>
      <c r="C6" s="26"/>
      <c r="D6" s="26"/>
      <c r="E6" s="26"/>
      <c r="F6" s="26"/>
      <c r="G6" s="26"/>
      <c r="J6" s="5" t="s">
        <v>110</v>
      </c>
      <c r="K6">
        <v>70</v>
      </c>
      <c r="L6" t="s">
        <v>5</v>
      </c>
      <c r="M6">
        <f>E39</f>
        <v>0</v>
      </c>
      <c r="N6">
        <f>K6*M6</f>
        <v>0</v>
      </c>
    </row>
    <row r="7" spans="1:14" x14ac:dyDescent="0.3">
      <c r="I7" s="7"/>
      <c r="J7" s="5" t="s">
        <v>112</v>
      </c>
      <c r="K7">
        <f>IFERROR(INDEX('Список декоров фасады'!B8:B15,(MATCH(C10,Дуко_1[Дуко_1],0))),0)</f>
        <v>0</v>
      </c>
      <c r="L7" t="s">
        <v>116</v>
      </c>
      <c r="M7" s="17">
        <f>F39</f>
        <v>0</v>
      </c>
      <c r="N7">
        <f>M7*K7</f>
        <v>0</v>
      </c>
    </row>
    <row r="8" spans="1:14" x14ac:dyDescent="0.3">
      <c r="A8" s="1" t="s">
        <v>100</v>
      </c>
      <c r="C8" s="20" t="s">
        <v>107</v>
      </c>
      <c r="D8" s="20"/>
      <c r="E8" s="20"/>
      <c r="F8" s="20"/>
      <c r="G8" s="20"/>
      <c r="H8" s="20"/>
      <c r="I8" s="9"/>
      <c r="J8" s="5" t="s">
        <v>113</v>
      </c>
      <c r="K8">
        <f>IFERROR(INDEX('Список декоров фасады'!D8:D15,(MATCH(C10,Дуко_2[Дуко_2],0))),0)</f>
        <v>0</v>
      </c>
      <c r="L8" t="s">
        <v>116</v>
      </c>
      <c r="M8" s="17">
        <f>F39</f>
        <v>0</v>
      </c>
      <c r="N8">
        <f t="shared" ref="N8:N13" si="0">M8*K8</f>
        <v>0</v>
      </c>
    </row>
    <row r="9" spans="1:14" x14ac:dyDescent="0.3">
      <c r="I9" s="7"/>
      <c r="J9" s="5" t="s">
        <v>114</v>
      </c>
      <c r="K9">
        <f>IFERROR(INDEX('Список декоров фасады'!F8:F14,(MATCH(C10,Дуко_3[Дуко_3],0))),0)</f>
        <v>0</v>
      </c>
      <c r="L9" t="s">
        <v>116</v>
      </c>
      <c r="M9" s="17">
        <f>F39</f>
        <v>0</v>
      </c>
      <c r="N9">
        <f t="shared" si="0"/>
        <v>0</v>
      </c>
    </row>
    <row r="10" spans="1:14" ht="31.5" customHeight="1" x14ac:dyDescent="0.3">
      <c r="A10" s="11" t="s">
        <v>7</v>
      </c>
      <c r="C10" s="21" t="s">
        <v>24</v>
      </c>
      <c r="D10" s="21"/>
      <c r="E10" s="21"/>
      <c r="F10" s="21"/>
      <c r="G10" s="21"/>
      <c r="H10" s="21"/>
      <c r="I10" s="9"/>
      <c r="J10" t="s">
        <v>106</v>
      </c>
      <c r="K10">
        <f>IFERROR(INDEX('Список декоров фасады'!H8:H19,(MATCH(C10,PerfectSense_Matt[PerfectSense_Matt],0))),0)</f>
        <v>0</v>
      </c>
      <c r="L10" t="s">
        <v>116</v>
      </c>
      <c r="M10">
        <f>F39</f>
        <v>0</v>
      </c>
      <c r="N10">
        <f t="shared" si="0"/>
        <v>0</v>
      </c>
    </row>
    <row r="11" spans="1:14" x14ac:dyDescent="0.3">
      <c r="I11" s="7"/>
      <c r="J11" t="s">
        <v>107</v>
      </c>
      <c r="K11">
        <f>IFERROR(INDEX('Список декоров фасады'!J8:J27,(MATCH(C10,PerfectSense_Top[PerfectSense_Top],0))),0)</f>
        <v>10568.11</v>
      </c>
      <c r="L11" t="s">
        <v>116</v>
      </c>
      <c r="M11">
        <f>F39</f>
        <v>0</v>
      </c>
      <c r="N11">
        <f t="shared" si="0"/>
        <v>0</v>
      </c>
    </row>
    <row r="12" spans="1:14" x14ac:dyDescent="0.3">
      <c r="A12" s="1" t="s">
        <v>8</v>
      </c>
      <c r="J12" t="s">
        <v>108</v>
      </c>
      <c r="K12">
        <f>IFERROR(INDEX('Список декоров фасады'!L8:L12,(MATCH(C10,PerfectSense_Smart[PerfectSense_Smart],0))),0)</f>
        <v>0</v>
      </c>
      <c r="L12" t="s">
        <v>116</v>
      </c>
      <c r="M12" s="17">
        <f>F39</f>
        <v>0</v>
      </c>
      <c r="N12">
        <f t="shared" si="0"/>
        <v>0</v>
      </c>
    </row>
    <row r="13" spans="1:14" ht="16.2" x14ac:dyDescent="0.3">
      <c r="A13" s="4" t="s">
        <v>9</v>
      </c>
      <c r="B13" s="4" t="s">
        <v>10</v>
      </c>
      <c r="C13" s="4" t="s">
        <v>11</v>
      </c>
      <c r="D13" s="4" t="s">
        <v>12</v>
      </c>
      <c r="E13" s="4" t="s">
        <v>13</v>
      </c>
      <c r="F13" s="4" t="s">
        <v>14</v>
      </c>
      <c r="G13" s="4" t="s">
        <v>102</v>
      </c>
      <c r="H13" s="4" t="s">
        <v>15</v>
      </c>
      <c r="J13" t="s">
        <v>99</v>
      </c>
      <c r="K13">
        <f>IFERROR(INDEX('Список декоров фасады'!N8:N27,(MATCH(C10,Филвуд[Филвуд],0))),0)</f>
        <v>0</v>
      </c>
      <c r="L13" t="s">
        <v>116</v>
      </c>
      <c r="M13" s="17">
        <f>F39</f>
        <v>0</v>
      </c>
      <c r="N13">
        <f t="shared" si="0"/>
        <v>0</v>
      </c>
    </row>
    <row r="14" spans="1:14" x14ac:dyDescent="0.3">
      <c r="A14" s="4">
        <v>1</v>
      </c>
      <c r="B14" s="16"/>
      <c r="C14" s="16"/>
      <c r="D14" s="19"/>
      <c r="E14" s="19"/>
      <c r="F14" s="16">
        <f>(B14*C14*D14)/1000000</f>
        <v>0</v>
      </c>
      <c r="G14" s="18"/>
      <c r="H14" s="12"/>
    </row>
    <row r="15" spans="1:14" x14ac:dyDescent="0.3">
      <c r="A15" s="4">
        <v>2</v>
      </c>
      <c r="B15" s="16"/>
      <c r="C15" s="16"/>
      <c r="D15" s="19"/>
      <c r="E15" s="19"/>
      <c r="F15" s="16">
        <f t="shared" ref="F15:F38" si="1">(B15*C15*D15)/1000000</f>
        <v>0</v>
      </c>
      <c r="G15" s="18"/>
      <c r="H15" s="12"/>
      <c r="J15" t="s">
        <v>117</v>
      </c>
      <c r="N15">
        <f>SUM(N6:N13)</f>
        <v>0</v>
      </c>
    </row>
    <row r="16" spans="1:14" x14ac:dyDescent="0.3">
      <c r="A16" s="4">
        <v>3</v>
      </c>
      <c r="B16" s="16"/>
      <c r="C16" s="16"/>
      <c r="D16" s="19"/>
      <c r="E16" s="19"/>
      <c r="F16" s="16">
        <f t="shared" si="1"/>
        <v>0</v>
      </c>
      <c r="G16" s="18"/>
      <c r="H16" s="12"/>
    </row>
    <row r="17" spans="1:8" x14ac:dyDescent="0.3">
      <c r="A17" s="4">
        <v>4</v>
      </c>
      <c r="B17" s="16"/>
      <c r="C17" s="16"/>
      <c r="D17" s="19"/>
      <c r="E17" s="19"/>
      <c r="F17" s="16">
        <f t="shared" si="1"/>
        <v>0</v>
      </c>
      <c r="G17" s="18"/>
      <c r="H17" s="12"/>
    </row>
    <row r="18" spans="1:8" x14ac:dyDescent="0.3">
      <c r="A18" s="4">
        <v>5</v>
      </c>
      <c r="B18" s="16"/>
      <c r="C18" s="16"/>
      <c r="D18" s="19"/>
      <c r="E18" s="19"/>
      <c r="F18" s="16">
        <f t="shared" si="1"/>
        <v>0</v>
      </c>
      <c r="G18" s="18"/>
      <c r="H18" s="12"/>
    </row>
    <row r="19" spans="1:8" x14ac:dyDescent="0.3">
      <c r="A19" s="4">
        <v>6</v>
      </c>
      <c r="B19" s="16"/>
      <c r="C19" s="16"/>
      <c r="D19" s="19"/>
      <c r="E19" s="19"/>
      <c r="F19" s="16">
        <f t="shared" si="1"/>
        <v>0</v>
      </c>
      <c r="G19" s="18"/>
      <c r="H19" s="12"/>
    </row>
    <row r="20" spans="1:8" x14ac:dyDescent="0.3">
      <c r="A20" s="4">
        <v>7</v>
      </c>
      <c r="B20" s="16"/>
      <c r="C20" s="16"/>
      <c r="D20" s="19"/>
      <c r="E20" s="19"/>
      <c r="F20" s="16">
        <f t="shared" si="1"/>
        <v>0</v>
      </c>
      <c r="G20" s="18"/>
      <c r="H20" s="12"/>
    </row>
    <row r="21" spans="1:8" x14ac:dyDescent="0.3">
      <c r="A21" s="4">
        <v>8</v>
      </c>
      <c r="B21" s="16"/>
      <c r="C21" s="16"/>
      <c r="D21" s="19"/>
      <c r="E21" s="19"/>
      <c r="F21" s="16">
        <f t="shared" si="1"/>
        <v>0</v>
      </c>
      <c r="G21" s="18"/>
      <c r="H21" s="12"/>
    </row>
    <row r="22" spans="1:8" x14ac:dyDescent="0.3">
      <c r="A22" s="4">
        <v>9</v>
      </c>
      <c r="B22" s="16"/>
      <c r="C22" s="16"/>
      <c r="D22" s="19"/>
      <c r="E22" s="19"/>
      <c r="F22" s="16">
        <f t="shared" si="1"/>
        <v>0</v>
      </c>
      <c r="G22" s="18"/>
      <c r="H22" s="12"/>
    </row>
    <row r="23" spans="1:8" x14ac:dyDescent="0.3">
      <c r="A23" s="4">
        <v>10</v>
      </c>
      <c r="B23" s="16"/>
      <c r="C23" s="16"/>
      <c r="D23" s="19"/>
      <c r="E23" s="19"/>
      <c r="F23" s="16">
        <f t="shared" si="1"/>
        <v>0</v>
      </c>
      <c r="G23" s="18"/>
      <c r="H23" s="12"/>
    </row>
    <row r="24" spans="1:8" x14ac:dyDescent="0.3">
      <c r="A24" s="4">
        <v>11</v>
      </c>
      <c r="B24" s="16"/>
      <c r="C24" s="16"/>
      <c r="D24" s="19"/>
      <c r="E24" s="19"/>
      <c r="F24" s="16">
        <f t="shared" si="1"/>
        <v>0</v>
      </c>
      <c r="G24" s="18"/>
      <c r="H24" s="12"/>
    </row>
    <row r="25" spans="1:8" x14ac:dyDescent="0.3">
      <c r="A25" s="4">
        <v>12</v>
      </c>
      <c r="B25" s="16"/>
      <c r="C25" s="16"/>
      <c r="D25" s="19"/>
      <c r="E25" s="19"/>
      <c r="F25" s="16">
        <f t="shared" si="1"/>
        <v>0</v>
      </c>
      <c r="G25" s="18"/>
      <c r="H25" s="12"/>
    </row>
    <row r="26" spans="1:8" x14ac:dyDescent="0.3">
      <c r="A26" s="4">
        <v>13</v>
      </c>
      <c r="B26" s="16"/>
      <c r="C26" s="16"/>
      <c r="D26" s="19"/>
      <c r="E26" s="19"/>
      <c r="F26" s="16">
        <f t="shared" si="1"/>
        <v>0</v>
      </c>
      <c r="G26" s="18"/>
      <c r="H26" s="12"/>
    </row>
    <row r="27" spans="1:8" x14ac:dyDescent="0.3">
      <c r="A27" s="4">
        <v>14</v>
      </c>
      <c r="B27" s="16"/>
      <c r="C27" s="16"/>
      <c r="D27" s="19"/>
      <c r="E27" s="19"/>
      <c r="F27" s="16">
        <f t="shared" si="1"/>
        <v>0</v>
      </c>
      <c r="G27" s="18"/>
      <c r="H27" s="12"/>
    </row>
    <row r="28" spans="1:8" x14ac:dyDescent="0.3">
      <c r="A28" s="4">
        <v>15</v>
      </c>
      <c r="B28" s="16"/>
      <c r="C28" s="16"/>
      <c r="D28" s="19"/>
      <c r="E28" s="19"/>
      <c r="F28" s="16">
        <f t="shared" si="1"/>
        <v>0</v>
      </c>
      <c r="G28" s="18"/>
      <c r="H28" s="12"/>
    </row>
    <row r="29" spans="1:8" x14ac:dyDescent="0.3">
      <c r="A29" s="4">
        <v>16</v>
      </c>
      <c r="B29" s="16"/>
      <c r="C29" s="16"/>
      <c r="D29" s="19"/>
      <c r="E29" s="19"/>
      <c r="F29" s="16">
        <f t="shared" si="1"/>
        <v>0</v>
      </c>
      <c r="G29" s="18"/>
      <c r="H29" s="12"/>
    </row>
    <row r="30" spans="1:8" x14ac:dyDescent="0.3">
      <c r="A30" s="4">
        <v>17</v>
      </c>
      <c r="B30" s="16"/>
      <c r="C30" s="16"/>
      <c r="D30" s="19"/>
      <c r="E30" s="19"/>
      <c r="F30" s="16">
        <f t="shared" si="1"/>
        <v>0</v>
      </c>
      <c r="G30" s="18"/>
      <c r="H30" s="12"/>
    </row>
    <row r="31" spans="1:8" x14ac:dyDescent="0.3">
      <c r="A31" s="4">
        <v>18</v>
      </c>
      <c r="B31" s="16"/>
      <c r="C31" s="16"/>
      <c r="D31" s="19"/>
      <c r="E31" s="19"/>
      <c r="F31" s="16">
        <f t="shared" si="1"/>
        <v>0</v>
      </c>
      <c r="G31" s="18"/>
      <c r="H31" s="12"/>
    </row>
    <row r="32" spans="1:8" x14ac:dyDescent="0.3">
      <c r="A32" s="4">
        <v>19</v>
      </c>
      <c r="B32" s="16"/>
      <c r="C32" s="16"/>
      <c r="D32" s="19"/>
      <c r="E32" s="19"/>
      <c r="F32" s="16">
        <f t="shared" si="1"/>
        <v>0</v>
      </c>
      <c r="G32" s="18"/>
      <c r="H32" s="12"/>
    </row>
    <row r="33" spans="1:8" x14ac:dyDescent="0.3">
      <c r="A33" s="4">
        <v>20</v>
      </c>
      <c r="B33" s="16"/>
      <c r="C33" s="16"/>
      <c r="D33" s="19"/>
      <c r="E33" s="19"/>
      <c r="F33" s="16">
        <f t="shared" si="1"/>
        <v>0</v>
      </c>
      <c r="G33" s="18"/>
      <c r="H33" s="12"/>
    </row>
    <row r="34" spans="1:8" x14ac:dyDescent="0.3">
      <c r="A34" s="4">
        <v>21</v>
      </c>
      <c r="B34" s="16"/>
      <c r="C34" s="16"/>
      <c r="D34" s="19"/>
      <c r="E34" s="19"/>
      <c r="F34" s="16">
        <f t="shared" si="1"/>
        <v>0</v>
      </c>
      <c r="G34" s="18"/>
      <c r="H34" s="12"/>
    </row>
    <row r="35" spans="1:8" x14ac:dyDescent="0.3">
      <c r="A35" s="4">
        <v>22</v>
      </c>
      <c r="B35" s="16"/>
      <c r="C35" s="16"/>
      <c r="D35" s="19"/>
      <c r="E35" s="19"/>
      <c r="F35" s="16">
        <f t="shared" si="1"/>
        <v>0</v>
      </c>
      <c r="G35" s="18"/>
      <c r="H35" s="12"/>
    </row>
    <row r="36" spans="1:8" x14ac:dyDescent="0.3">
      <c r="A36" s="4">
        <v>23</v>
      </c>
      <c r="B36" s="16"/>
      <c r="C36" s="16"/>
      <c r="D36" s="19"/>
      <c r="E36" s="19"/>
      <c r="F36" s="16">
        <f t="shared" si="1"/>
        <v>0</v>
      </c>
      <c r="G36" s="18"/>
      <c r="H36" s="12"/>
    </row>
    <row r="37" spans="1:8" x14ac:dyDescent="0.3">
      <c r="A37" s="4">
        <v>24</v>
      </c>
      <c r="B37" s="16"/>
      <c r="C37" s="16"/>
      <c r="D37" s="19"/>
      <c r="E37" s="19"/>
      <c r="F37" s="16">
        <f t="shared" si="1"/>
        <v>0</v>
      </c>
      <c r="G37" s="18"/>
      <c r="H37" s="12"/>
    </row>
    <row r="38" spans="1:8" x14ac:dyDescent="0.3">
      <c r="A38" s="4">
        <v>25</v>
      </c>
      <c r="B38" s="16"/>
      <c r="C38" s="16"/>
      <c r="D38" s="19"/>
      <c r="E38" s="19"/>
      <c r="F38" s="16">
        <f t="shared" si="1"/>
        <v>0</v>
      </c>
      <c r="G38" s="18"/>
      <c r="H38" s="12"/>
    </row>
    <row r="39" spans="1:8" x14ac:dyDescent="0.3">
      <c r="A39" s="2"/>
      <c r="B39" s="22" t="s">
        <v>16</v>
      </c>
      <c r="C39" s="23"/>
      <c r="D39" s="19">
        <f>SUM(D14:D38)</f>
        <v>0</v>
      </c>
      <c r="E39" s="19">
        <f>SUM(E14:E38)</f>
        <v>0</v>
      </c>
      <c r="F39" s="16">
        <f>SUM(F14:F38)</f>
        <v>0</v>
      </c>
      <c r="G39" s="18">
        <f>N15</f>
        <v>0</v>
      </c>
      <c r="H39" s="12"/>
    </row>
    <row r="42" spans="1:8" x14ac:dyDescent="0.3">
      <c r="A42" t="s">
        <v>18</v>
      </c>
      <c r="C42" s="6"/>
      <c r="D42" s="6"/>
      <c r="E42" s="6"/>
      <c r="F42" s="6"/>
      <c r="G42" s="5"/>
    </row>
  </sheetData>
  <sheetProtection password="C7EB" sheet="1" objects="1" scenarios="1"/>
  <protectedRanges>
    <protectedRange sqref="C10" name="Диапазон8"/>
    <protectedRange sqref="C8:H8" name="Диапазон7"/>
    <protectedRange sqref="D4:E4 C5:E6" name="Диапазон6"/>
    <protectedRange sqref="B14:E38" name="размеры фасадов"/>
    <protectedRange sqref="H14:H39" name="примечание"/>
    <protectedRange sqref="D4" name="Диапазон4"/>
    <protectedRange sqref="C5:G6" name="Диапазон5"/>
  </protectedRanges>
  <mergeCells count="6">
    <mergeCell ref="C8:H8"/>
    <mergeCell ref="C10:H10"/>
    <mergeCell ref="B39:C39"/>
    <mergeCell ref="D4:G4"/>
    <mergeCell ref="C5:G5"/>
    <mergeCell ref="C6:G6"/>
  </mergeCells>
  <dataValidations count="1">
    <dataValidation type="list" allowBlank="1" showInputMessage="1" showErrorMessage="1" sqref="C10:H10">
      <formula1>INDIRECT($C$8)</formula1>
    </dataValidation>
  </dataValidations>
  <pageMargins left="0.7" right="0.7" top="0.75" bottom="0.75" header="0.3" footer="0.3"/>
  <pageSetup paperSize="9" scale="7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'Список декоров фасады'!$A$7:$M$7</xm:f>
          </x14:formula1>
          <xm:sqref>C8:H8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30"/>
  <sheetViews>
    <sheetView workbookViewId="0">
      <selection activeCell="C22" sqref="C22"/>
    </sheetView>
  </sheetViews>
  <sheetFormatPr defaultRowHeight="14.4" x14ac:dyDescent="0.3"/>
  <cols>
    <col min="1" max="1" width="37.33203125" customWidth="1"/>
    <col min="2" max="2" width="15.5546875" customWidth="1"/>
    <col min="3" max="3" width="41.44140625" customWidth="1"/>
    <col min="4" max="4" width="13.44140625" customWidth="1"/>
    <col min="5" max="5" width="43.44140625" customWidth="1"/>
    <col min="7" max="7" width="33.88671875" customWidth="1"/>
    <col min="9" max="9" width="39.5546875" customWidth="1"/>
    <col min="11" max="11" width="33.109375" customWidth="1"/>
    <col min="13" max="13" width="35.33203125" customWidth="1"/>
    <col min="15" max="15" width="42.109375" customWidth="1"/>
  </cols>
  <sheetData>
    <row r="3" spans="1:16" x14ac:dyDescent="0.3">
      <c r="A3" t="s">
        <v>100</v>
      </c>
      <c r="B3" t="s">
        <v>99</v>
      </c>
    </row>
    <row r="4" spans="1:16" x14ac:dyDescent="0.3">
      <c r="A4" t="s">
        <v>7</v>
      </c>
      <c r="B4" t="s">
        <v>60</v>
      </c>
    </row>
    <row r="6" spans="1:16" x14ac:dyDescent="0.3">
      <c r="A6" t="s">
        <v>103</v>
      </c>
      <c r="C6" t="s">
        <v>104</v>
      </c>
      <c r="E6" t="s">
        <v>105</v>
      </c>
      <c r="G6" t="s">
        <v>106</v>
      </c>
      <c r="I6" t="s">
        <v>107</v>
      </c>
      <c r="K6" t="s">
        <v>108</v>
      </c>
      <c r="M6" t="s">
        <v>99</v>
      </c>
    </row>
    <row r="7" spans="1:16" x14ac:dyDescent="0.3">
      <c r="A7" s="14" t="s">
        <v>103</v>
      </c>
      <c r="B7" s="10"/>
      <c r="C7" s="14" t="s">
        <v>104</v>
      </c>
      <c r="D7" s="10"/>
      <c r="E7" s="14" t="s">
        <v>105</v>
      </c>
      <c r="F7" s="10"/>
      <c r="G7" s="14" t="s">
        <v>106</v>
      </c>
      <c r="H7" s="10"/>
      <c r="I7" s="14" t="s">
        <v>107</v>
      </c>
      <c r="J7" s="10"/>
      <c r="K7" s="14" t="s">
        <v>108</v>
      </c>
      <c r="L7" s="10"/>
      <c r="M7" s="14" t="s">
        <v>109</v>
      </c>
      <c r="N7" s="10"/>
      <c r="P7" s="10"/>
    </row>
    <row r="8" spans="1:16" ht="55.8" x14ac:dyDescent="0.3">
      <c r="A8" s="13" t="s">
        <v>76</v>
      </c>
      <c r="B8" s="10">
        <v>7221.02</v>
      </c>
      <c r="C8" s="13" t="s">
        <v>84</v>
      </c>
      <c r="D8" s="10">
        <v>7950.43</v>
      </c>
      <c r="E8" s="13" t="s">
        <v>92</v>
      </c>
      <c r="F8" s="10">
        <v>9124.43</v>
      </c>
      <c r="G8" s="13" t="s">
        <v>44</v>
      </c>
      <c r="H8" s="10">
        <v>16253.83</v>
      </c>
      <c r="I8" s="13" t="s">
        <v>24</v>
      </c>
      <c r="J8" s="10">
        <v>10568.11</v>
      </c>
      <c r="K8" s="13" t="s">
        <v>19</v>
      </c>
      <c r="L8" s="10">
        <v>7733.85</v>
      </c>
      <c r="M8" s="13" t="s">
        <v>56</v>
      </c>
      <c r="N8" s="10">
        <v>5651.65</v>
      </c>
      <c r="P8" s="10"/>
    </row>
    <row r="9" spans="1:16" ht="55.8" x14ac:dyDescent="0.3">
      <c r="A9" s="13" t="s">
        <v>77</v>
      </c>
      <c r="B9" s="10">
        <v>7221.02</v>
      </c>
      <c r="C9" s="13" t="s">
        <v>85</v>
      </c>
      <c r="D9" s="10">
        <v>7950.43</v>
      </c>
      <c r="E9" s="13" t="s">
        <v>93</v>
      </c>
      <c r="F9" s="10">
        <v>9124.43</v>
      </c>
      <c r="G9" s="13" t="s">
        <v>45</v>
      </c>
      <c r="H9" s="10">
        <v>16253.83</v>
      </c>
      <c r="I9" s="13" t="s">
        <v>25</v>
      </c>
      <c r="J9" s="10">
        <v>10568.11</v>
      </c>
      <c r="K9" s="13" t="s">
        <v>20</v>
      </c>
      <c r="L9" s="10">
        <v>7733.85</v>
      </c>
      <c r="M9" s="13" t="s">
        <v>57</v>
      </c>
      <c r="N9" s="10">
        <v>5651.65</v>
      </c>
      <c r="P9" s="10"/>
    </row>
    <row r="10" spans="1:16" ht="55.8" x14ac:dyDescent="0.3">
      <c r="A10" s="13" t="s">
        <v>78</v>
      </c>
      <c r="B10" s="10">
        <v>7221.02</v>
      </c>
      <c r="C10" s="13" t="s">
        <v>86</v>
      </c>
      <c r="D10" s="10">
        <v>7950.43</v>
      </c>
      <c r="E10" s="13" t="s">
        <v>94</v>
      </c>
      <c r="F10" s="10">
        <v>9124.43</v>
      </c>
      <c r="G10" s="13" t="s">
        <v>46</v>
      </c>
      <c r="H10" s="10">
        <v>16253.83</v>
      </c>
      <c r="I10" s="13" t="s">
        <v>26</v>
      </c>
      <c r="J10" s="10">
        <v>10568.11</v>
      </c>
      <c r="K10" s="13" t="s">
        <v>21</v>
      </c>
      <c r="L10" s="10">
        <v>7733.85</v>
      </c>
      <c r="M10" s="13" t="s">
        <v>58</v>
      </c>
      <c r="N10" s="10">
        <v>5651.65</v>
      </c>
      <c r="P10" s="10"/>
    </row>
    <row r="11" spans="1:16" ht="42" x14ac:dyDescent="0.3">
      <c r="A11" s="13" t="s">
        <v>79</v>
      </c>
      <c r="B11" s="10">
        <v>7221.02</v>
      </c>
      <c r="C11" s="13" t="s">
        <v>87</v>
      </c>
      <c r="D11" s="10">
        <v>7950.43</v>
      </c>
      <c r="E11" s="13" t="s">
        <v>95</v>
      </c>
      <c r="F11" s="10">
        <v>9124.43</v>
      </c>
      <c r="G11" s="13" t="s">
        <v>47</v>
      </c>
      <c r="H11" s="10">
        <v>16253.83</v>
      </c>
      <c r="I11" s="13" t="s">
        <v>27</v>
      </c>
      <c r="J11" s="10">
        <v>10568.11</v>
      </c>
      <c r="K11" s="13" t="s">
        <v>22</v>
      </c>
      <c r="L11" s="10">
        <v>7733.85</v>
      </c>
      <c r="M11" s="13" t="s">
        <v>59</v>
      </c>
      <c r="N11" s="10">
        <v>5651.65</v>
      </c>
      <c r="P11" s="10"/>
    </row>
    <row r="12" spans="1:16" ht="55.8" x14ac:dyDescent="0.3">
      <c r="A12" s="13" t="s">
        <v>80</v>
      </c>
      <c r="B12" s="10">
        <v>7221.02</v>
      </c>
      <c r="C12" s="13" t="s">
        <v>88</v>
      </c>
      <c r="D12" s="10">
        <v>7950.43</v>
      </c>
      <c r="E12" s="13" t="s">
        <v>96</v>
      </c>
      <c r="F12" s="10">
        <v>9124.43</v>
      </c>
      <c r="G12" s="13" t="s">
        <v>48</v>
      </c>
      <c r="H12" s="10">
        <v>16253.83</v>
      </c>
      <c r="I12" s="13" t="s">
        <v>28</v>
      </c>
      <c r="J12" s="10">
        <v>10568.11</v>
      </c>
      <c r="K12" s="15" t="s">
        <v>23</v>
      </c>
      <c r="L12" s="10">
        <v>7733.85</v>
      </c>
      <c r="M12" s="13" t="s">
        <v>60</v>
      </c>
      <c r="N12" s="10">
        <v>5651.65</v>
      </c>
      <c r="P12" s="10"/>
    </row>
    <row r="13" spans="1:16" ht="42" x14ac:dyDescent="0.3">
      <c r="A13" s="13" t="s">
        <v>81</v>
      </c>
      <c r="B13" s="10">
        <v>7221.02</v>
      </c>
      <c r="C13" s="13" t="s">
        <v>89</v>
      </c>
      <c r="D13" s="10">
        <v>7950.43</v>
      </c>
      <c r="E13" s="13" t="s">
        <v>97</v>
      </c>
      <c r="F13" s="10">
        <v>9124.43</v>
      </c>
      <c r="G13" s="13" t="s">
        <v>49</v>
      </c>
      <c r="H13" s="10">
        <v>16253.83</v>
      </c>
      <c r="I13" s="13" t="s">
        <v>29</v>
      </c>
      <c r="J13" s="10">
        <v>10568.11</v>
      </c>
      <c r="K13" s="10"/>
      <c r="L13" s="10"/>
      <c r="M13" s="13" t="s">
        <v>61</v>
      </c>
      <c r="N13" s="10">
        <v>5651.65</v>
      </c>
      <c r="P13" s="10"/>
    </row>
    <row r="14" spans="1:16" ht="42" x14ac:dyDescent="0.3">
      <c r="A14" s="13" t="s">
        <v>82</v>
      </c>
      <c r="B14" s="10">
        <v>7221.02</v>
      </c>
      <c r="C14" s="13" t="s">
        <v>90</v>
      </c>
      <c r="D14" s="10">
        <v>7950.43</v>
      </c>
      <c r="E14" s="15" t="s">
        <v>98</v>
      </c>
      <c r="F14" s="10">
        <v>9124.43</v>
      </c>
      <c r="G14" s="13" t="s">
        <v>50</v>
      </c>
      <c r="H14" s="10">
        <v>16253.83</v>
      </c>
      <c r="I14" s="13" t="s">
        <v>30</v>
      </c>
      <c r="J14" s="10">
        <v>10568.11</v>
      </c>
      <c r="K14" s="10"/>
      <c r="L14" s="10"/>
      <c r="M14" s="13" t="s">
        <v>62</v>
      </c>
      <c r="N14" s="10">
        <v>5651.65</v>
      </c>
      <c r="P14" s="10"/>
    </row>
    <row r="15" spans="1:16" ht="55.8" x14ac:dyDescent="0.3">
      <c r="A15" s="15" t="s">
        <v>83</v>
      </c>
      <c r="B15" s="10">
        <v>7221.02</v>
      </c>
      <c r="C15" s="15" t="s">
        <v>91</v>
      </c>
      <c r="D15" s="10">
        <v>7950.43</v>
      </c>
      <c r="E15" s="10"/>
      <c r="F15" s="10"/>
      <c r="G15" s="13" t="s">
        <v>51</v>
      </c>
      <c r="H15" s="10">
        <v>16253.83</v>
      </c>
      <c r="I15" s="13" t="s">
        <v>31</v>
      </c>
      <c r="J15" s="10">
        <v>10568.11</v>
      </c>
      <c r="K15" s="10"/>
      <c r="L15" s="10"/>
      <c r="M15" s="13" t="s">
        <v>63</v>
      </c>
      <c r="N15" s="10">
        <v>5651.65</v>
      </c>
      <c r="P15" s="10"/>
    </row>
    <row r="16" spans="1:16" ht="42" x14ac:dyDescent="0.3">
      <c r="A16" s="10"/>
      <c r="B16" s="10"/>
      <c r="C16" s="10"/>
      <c r="D16" s="10"/>
      <c r="E16" s="10"/>
      <c r="F16" s="10"/>
      <c r="G16" s="13" t="s">
        <v>52</v>
      </c>
      <c r="H16" s="10">
        <v>16253.83</v>
      </c>
      <c r="I16" s="13" t="s">
        <v>32</v>
      </c>
      <c r="J16" s="10">
        <v>10568.11</v>
      </c>
      <c r="K16" s="10"/>
      <c r="L16" s="10"/>
      <c r="M16" s="13" t="s">
        <v>64</v>
      </c>
      <c r="N16" s="10">
        <v>5651.65</v>
      </c>
      <c r="P16" s="10"/>
    </row>
    <row r="17" spans="1:16" ht="55.8" x14ac:dyDescent="0.3">
      <c r="A17" s="10"/>
      <c r="B17" s="10"/>
      <c r="C17" s="10"/>
      <c r="D17" s="10"/>
      <c r="E17" s="10"/>
      <c r="F17" s="10"/>
      <c r="G17" s="13" t="s">
        <v>53</v>
      </c>
      <c r="H17" s="10">
        <v>16253.83</v>
      </c>
      <c r="I17" s="13" t="s">
        <v>33</v>
      </c>
      <c r="J17" s="10">
        <v>10568.11</v>
      </c>
      <c r="K17" s="10"/>
      <c r="L17" s="10"/>
      <c r="M17" s="13" t="s">
        <v>65</v>
      </c>
      <c r="N17" s="10">
        <v>5651.65</v>
      </c>
      <c r="P17" s="10"/>
    </row>
    <row r="18" spans="1:16" ht="42" x14ac:dyDescent="0.3">
      <c r="A18" s="10"/>
      <c r="B18" s="10"/>
      <c r="C18" s="10"/>
      <c r="D18" s="10"/>
      <c r="E18" s="10"/>
      <c r="F18" s="10"/>
      <c r="G18" s="13" t="s">
        <v>54</v>
      </c>
      <c r="H18" s="10">
        <v>16253.83</v>
      </c>
      <c r="I18" s="13" t="s">
        <v>34</v>
      </c>
      <c r="J18" s="10">
        <v>10568.11</v>
      </c>
      <c r="K18" s="10"/>
      <c r="L18" s="10"/>
      <c r="M18" s="13" t="s">
        <v>66</v>
      </c>
      <c r="N18" s="10">
        <v>5651.65</v>
      </c>
      <c r="P18" s="10"/>
    </row>
    <row r="19" spans="1:16" ht="55.8" x14ac:dyDescent="0.3">
      <c r="A19" s="10"/>
      <c r="B19" s="10"/>
      <c r="C19" s="10"/>
      <c r="D19" s="10"/>
      <c r="E19" s="10"/>
      <c r="F19" s="10"/>
      <c r="G19" s="15" t="s">
        <v>55</v>
      </c>
      <c r="H19" s="10">
        <v>16253.83</v>
      </c>
      <c r="I19" s="13" t="s">
        <v>35</v>
      </c>
      <c r="J19" s="10">
        <v>10568.11</v>
      </c>
      <c r="K19" s="10"/>
      <c r="L19" s="10"/>
      <c r="M19" s="13" t="s">
        <v>67</v>
      </c>
      <c r="N19" s="10">
        <v>5651.65</v>
      </c>
      <c r="P19" s="10"/>
    </row>
    <row r="20" spans="1:16" ht="42" x14ac:dyDescent="0.3">
      <c r="A20" s="10"/>
      <c r="B20" s="10"/>
      <c r="C20" s="10"/>
      <c r="D20" s="10"/>
      <c r="E20" s="10"/>
      <c r="F20" s="10"/>
      <c r="G20" s="10"/>
      <c r="H20" s="10"/>
      <c r="I20" s="13" t="s">
        <v>36</v>
      </c>
      <c r="J20" s="10">
        <v>10568.11</v>
      </c>
      <c r="K20" s="10"/>
      <c r="L20" s="10"/>
      <c r="M20" s="13" t="s">
        <v>68</v>
      </c>
      <c r="N20" s="10">
        <v>5651.65</v>
      </c>
      <c r="P20" s="10"/>
    </row>
    <row r="21" spans="1:16" ht="42" x14ac:dyDescent="0.3">
      <c r="A21" s="10"/>
      <c r="B21" s="10"/>
      <c r="C21" s="10"/>
      <c r="D21" s="10"/>
      <c r="E21" s="10"/>
      <c r="F21" s="10"/>
      <c r="G21" s="10"/>
      <c r="H21" s="10"/>
      <c r="I21" s="13" t="s">
        <v>37</v>
      </c>
      <c r="J21" s="10">
        <v>10568.11</v>
      </c>
      <c r="K21" s="10"/>
      <c r="L21" s="10"/>
      <c r="M21" s="13" t="s">
        <v>69</v>
      </c>
      <c r="N21" s="10">
        <v>5651.65</v>
      </c>
      <c r="O21" s="10"/>
      <c r="P21" s="10"/>
    </row>
    <row r="22" spans="1:16" ht="42" x14ac:dyDescent="0.3">
      <c r="A22" s="10"/>
      <c r="B22" s="10"/>
      <c r="C22" s="10"/>
      <c r="D22" s="10"/>
      <c r="E22" s="10"/>
      <c r="F22" s="10"/>
      <c r="G22" s="10"/>
      <c r="H22" s="10"/>
      <c r="I22" s="13" t="s">
        <v>38</v>
      </c>
      <c r="J22" s="10">
        <v>10568.11</v>
      </c>
      <c r="K22" s="10"/>
      <c r="L22" s="10"/>
      <c r="M22" s="13" t="s">
        <v>70</v>
      </c>
      <c r="N22" s="10">
        <v>5651.65</v>
      </c>
      <c r="O22" s="10"/>
      <c r="P22" s="10"/>
    </row>
    <row r="23" spans="1:16" ht="42" x14ac:dyDescent="0.3">
      <c r="A23" s="10"/>
      <c r="B23" s="10"/>
      <c r="C23" s="10"/>
      <c r="D23" s="10"/>
      <c r="E23" s="10"/>
      <c r="F23" s="10"/>
      <c r="G23" s="10"/>
      <c r="H23" s="10"/>
      <c r="I23" s="13" t="s">
        <v>39</v>
      </c>
      <c r="J23" s="10">
        <v>10568.11</v>
      </c>
      <c r="K23" s="10"/>
      <c r="L23" s="10"/>
      <c r="M23" s="13" t="s">
        <v>71</v>
      </c>
      <c r="N23" s="10">
        <v>5651.65</v>
      </c>
      <c r="O23" s="10"/>
      <c r="P23" s="10"/>
    </row>
    <row r="24" spans="1:16" ht="42" x14ac:dyDescent="0.3">
      <c r="A24" s="10"/>
      <c r="B24" s="10"/>
      <c r="C24" s="10"/>
      <c r="D24" s="10"/>
      <c r="E24" s="10"/>
      <c r="F24" s="10"/>
      <c r="G24" s="10"/>
      <c r="H24" s="10"/>
      <c r="I24" s="13" t="s">
        <v>40</v>
      </c>
      <c r="J24" s="10">
        <v>10568.11</v>
      </c>
      <c r="K24" s="10"/>
      <c r="L24" s="10"/>
      <c r="M24" s="13" t="s">
        <v>72</v>
      </c>
      <c r="N24" s="10">
        <v>5651.65</v>
      </c>
      <c r="O24" s="10"/>
      <c r="P24" s="10"/>
    </row>
    <row r="25" spans="1:16" ht="42" x14ac:dyDescent="0.3">
      <c r="A25" s="10"/>
      <c r="B25" s="10"/>
      <c r="C25" s="10"/>
      <c r="D25" s="10"/>
      <c r="E25" s="10"/>
      <c r="F25" s="10"/>
      <c r="G25" s="10"/>
      <c r="H25" s="10"/>
      <c r="I25" s="13" t="s">
        <v>41</v>
      </c>
      <c r="J25" s="10">
        <v>10568.11</v>
      </c>
      <c r="K25" s="10"/>
      <c r="L25" s="10"/>
      <c r="M25" s="13" t="s">
        <v>73</v>
      </c>
      <c r="N25" s="10">
        <v>5651.65</v>
      </c>
      <c r="O25" s="10"/>
      <c r="P25" s="10"/>
    </row>
    <row r="26" spans="1:16" ht="42" x14ac:dyDescent="0.3">
      <c r="A26" s="10"/>
      <c r="B26" s="10"/>
      <c r="C26" s="10"/>
      <c r="D26" s="10"/>
      <c r="E26" s="10"/>
      <c r="F26" s="10"/>
      <c r="G26" s="10"/>
      <c r="H26" s="10"/>
      <c r="I26" s="13" t="s">
        <v>42</v>
      </c>
      <c r="J26" s="10">
        <v>10568.11</v>
      </c>
      <c r="K26" s="10"/>
      <c r="L26" s="10"/>
      <c r="M26" s="13" t="s">
        <v>74</v>
      </c>
      <c r="N26" s="10">
        <v>5651.65</v>
      </c>
      <c r="O26" s="10"/>
      <c r="P26" s="10"/>
    </row>
    <row r="27" spans="1:16" ht="42" x14ac:dyDescent="0.3">
      <c r="A27" s="10"/>
      <c r="B27" s="10"/>
      <c r="C27" s="10"/>
      <c r="D27" s="10"/>
      <c r="E27" s="10"/>
      <c r="F27" s="10"/>
      <c r="G27" s="10"/>
      <c r="H27" s="10"/>
      <c r="I27" s="15" t="s">
        <v>43</v>
      </c>
      <c r="J27" s="10">
        <v>10568.11</v>
      </c>
      <c r="K27" s="10"/>
      <c r="L27" s="10"/>
      <c r="M27" s="15" t="s">
        <v>75</v>
      </c>
      <c r="N27" s="10">
        <v>5651.65</v>
      </c>
      <c r="O27" s="10"/>
      <c r="P27" s="10"/>
    </row>
    <row r="28" spans="1:16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1:16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6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16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1:16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16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6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6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6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16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1:16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6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1:16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</row>
    <row r="50" spans="1:16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spans="1:16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</row>
    <row r="52" spans="1:16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</row>
    <row r="53" spans="1:16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</row>
    <row r="54" spans="1:16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</row>
    <row r="55" spans="1:16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6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6" x14ac:dyDescent="0.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6" x14ac:dyDescent="0.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spans="1:16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</row>
    <row r="60" spans="1:16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</row>
    <row r="61" spans="1:16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</row>
    <row r="62" spans="1:16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</row>
    <row r="63" spans="1:16" x14ac:dyDescent="0.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spans="1:16" x14ac:dyDescent="0.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</row>
    <row r="65" spans="1:16" x14ac:dyDescent="0.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</row>
    <row r="66" spans="1:16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</row>
    <row r="67" spans="1:16" x14ac:dyDescent="0.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</row>
    <row r="68" spans="1:16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6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6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6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2" spans="1:16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</row>
    <row r="73" spans="1:16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</row>
    <row r="74" spans="1:16" x14ac:dyDescent="0.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</row>
    <row r="75" spans="1:16" x14ac:dyDescent="0.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</row>
    <row r="76" spans="1:16" x14ac:dyDescent="0.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</row>
    <row r="77" spans="1:16" x14ac:dyDescent="0.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</row>
    <row r="78" spans="1:16" x14ac:dyDescent="0.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</row>
    <row r="79" spans="1:16" x14ac:dyDescent="0.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</row>
    <row r="80" spans="1:16" x14ac:dyDescent="0.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</row>
    <row r="81" spans="1:16" x14ac:dyDescent="0.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</row>
    <row r="82" spans="1:16" x14ac:dyDescent="0.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</row>
    <row r="83" spans="1:16" x14ac:dyDescent="0.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</row>
    <row r="84" spans="1:16" x14ac:dyDescent="0.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</row>
    <row r="85" spans="1:16" x14ac:dyDescent="0.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</row>
    <row r="86" spans="1:16" x14ac:dyDescent="0.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</row>
    <row r="87" spans="1:16" x14ac:dyDescent="0.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</row>
    <row r="88" spans="1:16" x14ac:dyDescent="0.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</row>
    <row r="89" spans="1:16" x14ac:dyDescent="0.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</row>
    <row r="90" spans="1:16" x14ac:dyDescent="0.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</row>
    <row r="91" spans="1:16" x14ac:dyDescent="0.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</row>
    <row r="92" spans="1:16" x14ac:dyDescent="0.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</row>
    <row r="93" spans="1:16" x14ac:dyDescent="0.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</row>
    <row r="94" spans="1:16" x14ac:dyDescent="0.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</row>
    <row r="95" spans="1:16" x14ac:dyDescent="0.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</row>
    <row r="96" spans="1:16" x14ac:dyDescent="0.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</row>
    <row r="97" spans="1:16" x14ac:dyDescent="0.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</row>
    <row r="98" spans="1:16" x14ac:dyDescent="0.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</row>
    <row r="99" spans="1:16" x14ac:dyDescent="0.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</row>
    <row r="100" spans="1:16" x14ac:dyDescent="0.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</row>
    <row r="101" spans="1:16" x14ac:dyDescent="0.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</row>
    <row r="102" spans="1:16" x14ac:dyDescent="0.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</row>
    <row r="103" spans="1:16" x14ac:dyDescent="0.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</row>
    <row r="104" spans="1:16" x14ac:dyDescent="0.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</row>
    <row r="105" spans="1:16" x14ac:dyDescent="0.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</row>
    <row r="106" spans="1:16" x14ac:dyDescent="0.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</row>
    <row r="107" spans="1:16" x14ac:dyDescent="0.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</row>
    <row r="108" spans="1:16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</row>
    <row r="109" spans="1:16" x14ac:dyDescent="0.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</row>
    <row r="110" spans="1:16" x14ac:dyDescent="0.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</row>
    <row r="111" spans="1:16" x14ac:dyDescent="0.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</row>
    <row r="112" spans="1:16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</row>
    <row r="113" spans="1:16" x14ac:dyDescent="0.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</row>
    <row r="114" spans="1:16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</row>
    <row r="115" spans="1:16" x14ac:dyDescent="0.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</row>
    <row r="116" spans="1:16" x14ac:dyDescent="0.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</row>
    <row r="117" spans="1:16" x14ac:dyDescent="0.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</row>
    <row r="118" spans="1:16" x14ac:dyDescent="0.3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</row>
    <row r="119" spans="1:16" x14ac:dyDescent="0.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</row>
    <row r="120" spans="1:16" x14ac:dyDescent="0.3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</row>
    <row r="121" spans="1:16" x14ac:dyDescent="0.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</row>
    <row r="122" spans="1:16" x14ac:dyDescent="0.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</row>
    <row r="123" spans="1:16" x14ac:dyDescent="0.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</row>
    <row r="124" spans="1:16" x14ac:dyDescent="0.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</row>
    <row r="125" spans="1:16" x14ac:dyDescent="0.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</row>
    <row r="126" spans="1:16" x14ac:dyDescent="0.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</row>
    <row r="127" spans="1:16" x14ac:dyDescent="0.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</row>
    <row r="128" spans="1:16" x14ac:dyDescent="0.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</row>
    <row r="129" spans="1:16" x14ac:dyDescent="0.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</row>
    <row r="130" spans="1:16" x14ac:dyDescent="0.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</row>
  </sheetData>
  <dataValidations count="2">
    <dataValidation type="list" allowBlank="1" showInputMessage="1" showErrorMessage="1" sqref="B3">
      <formula1>$A$6:$M$6</formula1>
    </dataValidation>
    <dataValidation type="list" allowBlank="1" showInputMessage="1" showErrorMessage="1" sqref="B4">
      <formula1>INDIRECT($B$3)</formula1>
    </dataValidation>
  </dataValidations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Бланк заказа фасадов</vt:lpstr>
      <vt:lpstr>Список декоров фасады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2026-01-28T04:17:57Z</dcterms:modified>
</cp:coreProperties>
</file>